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173\Desktop\working for Ed Voters\2024 Cyber Charter RTKs\New folder\"/>
    </mc:Choice>
  </mc:AlternateContent>
  <xr:revisionPtr revIDLastSave="0" documentId="13_ncr:1_{BAFA3161-8A5E-4A14-98DB-BBADB4D081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7" i="1" l="1"/>
  <c r="AI4" i="1"/>
  <c r="AI5" i="1"/>
  <c r="AI6" i="1"/>
  <c r="AI7" i="1"/>
  <c r="AI9" i="1"/>
  <c r="AI10" i="1"/>
  <c r="AI11" i="1"/>
  <c r="AI12" i="1"/>
  <c r="AI13" i="1"/>
  <c r="AI16" i="1"/>
  <c r="AI17" i="1"/>
  <c r="AI18" i="1"/>
  <c r="AI19" i="1"/>
  <c r="AI20" i="1"/>
  <c r="AI22" i="1"/>
  <c r="AI23" i="1"/>
  <c r="AI24" i="1"/>
  <c r="AI25" i="1"/>
  <c r="AI26" i="1"/>
  <c r="AI3" i="1"/>
  <c r="AE4" i="1"/>
  <c r="AH4" i="1" s="1"/>
  <c r="AE5" i="1"/>
  <c r="AH5" i="1" s="1"/>
  <c r="AE6" i="1"/>
  <c r="AH6" i="1" s="1"/>
  <c r="AE7" i="1"/>
  <c r="AE9" i="1"/>
  <c r="AE10" i="1"/>
  <c r="AE11" i="1"/>
  <c r="AH11" i="1" s="1"/>
  <c r="AE12" i="1"/>
  <c r="AH12" i="1" s="1"/>
  <c r="AE13" i="1"/>
  <c r="AH13" i="1" s="1"/>
  <c r="AE15" i="1"/>
  <c r="AE16" i="1"/>
  <c r="AH16" i="1" s="1"/>
  <c r="AE17" i="1"/>
  <c r="AH17" i="1" s="1"/>
  <c r="AE18" i="1"/>
  <c r="AH18" i="1" s="1"/>
  <c r="AE19" i="1"/>
  <c r="AH19" i="1" s="1"/>
  <c r="AE20" i="1"/>
  <c r="AH20" i="1" s="1"/>
  <c r="AE22" i="1"/>
  <c r="AH22" i="1" s="1"/>
  <c r="AE23" i="1"/>
  <c r="AH23" i="1" s="1"/>
  <c r="AE24" i="1"/>
  <c r="AH24" i="1" s="1"/>
  <c r="AE25" i="1"/>
  <c r="AH25" i="1" s="1"/>
  <c r="AE26" i="1"/>
  <c r="AH26" i="1" s="1"/>
  <c r="AE3" i="1"/>
  <c r="AH3" i="1" s="1"/>
  <c r="AH9" i="1"/>
  <c r="AH10" i="1"/>
  <c r="AG4" i="1"/>
  <c r="AG5" i="1"/>
  <c r="AG6" i="1"/>
  <c r="AG7" i="1"/>
  <c r="AG9" i="1"/>
  <c r="AG10" i="1"/>
  <c r="AG11" i="1"/>
  <c r="AG12" i="1"/>
  <c r="AG13" i="1"/>
  <c r="AG16" i="1"/>
  <c r="AG17" i="1"/>
  <c r="AG18" i="1"/>
  <c r="AG19" i="1"/>
  <c r="AG20" i="1"/>
  <c r="AG22" i="1"/>
  <c r="AG23" i="1"/>
  <c r="AG24" i="1"/>
  <c r="AG25" i="1"/>
  <c r="AG26" i="1"/>
  <c r="A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Nya Anthony</author>
  </authors>
  <commentList>
    <comment ref="H3" authorId="0" shapeId="0" xr:uid="{8B4487D3-613A-4254-B161-7820FAEFFB55}">
      <text>
        <r>
          <rPr>
            <b/>
            <sz val="9"/>
            <color indexed="81"/>
            <rFont val="Tahoma"/>
            <charset val="1"/>
          </rPr>
          <t>Nya Anthony:</t>
        </r>
        <r>
          <rPr>
            <sz val="9"/>
            <color indexed="81"/>
            <rFont val="Tahoma"/>
            <charset val="1"/>
          </rPr>
          <t xml:space="preserve">
First year reported rental property income. But not included in balance sheet as a part of total revenue.</t>
        </r>
      </text>
    </comment>
  </commentList>
</comments>
</file>

<file path=xl/sharedStrings.xml><?xml version="1.0" encoding="utf-8"?>
<sst xmlns="http://schemas.openxmlformats.org/spreadsheetml/2006/main" count="40" uniqueCount="40">
  <si>
    <t>AFR</t>
  </si>
  <si>
    <t>Comparisons</t>
  </si>
  <si>
    <t>school</t>
  </si>
  <si>
    <t>fiscal year ending</t>
  </si>
  <si>
    <t>total liabilities</t>
  </si>
  <si>
    <t xml:space="preserve">net rental property income </t>
  </si>
  <si>
    <t>AFR calculated fund balance</t>
  </si>
  <si>
    <t>990-AFR fund balance</t>
  </si>
  <si>
    <t>990-AFR revenue</t>
  </si>
  <si>
    <t>990-AFR expenditures</t>
  </si>
  <si>
    <t>Commonwealth Charter Academy</t>
  </si>
  <si>
    <t>Agora Cyber Charter School</t>
  </si>
  <si>
    <t>Pennsylvania Cyber Charter School</t>
  </si>
  <si>
    <t>Reach Cyber Charter School</t>
  </si>
  <si>
    <t>990 total revenue</t>
  </si>
  <si>
    <t>990 total expenses</t>
  </si>
  <si>
    <t>990 total assets</t>
  </si>
  <si>
    <t>990 net assets</t>
  </si>
  <si>
    <t>990 contributions (government grants)</t>
  </si>
  <si>
    <t xml:space="preserve">990 investment income </t>
  </si>
  <si>
    <t xml:space="preserve">990 other </t>
  </si>
  <si>
    <t>990 tuition/program services</t>
  </si>
  <si>
    <t xml:space="preserve">990 salaries and wages </t>
  </si>
  <si>
    <t xml:space="preserve">990 total executive compensation </t>
  </si>
  <si>
    <t>990 independent contractor's compensation (five highest compensated)</t>
  </si>
  <si>
    <t>990 advertising and promotion</t>
  </si>
  <si>
    <t>990 information technology</t>
  </si>
  <si>
    <t>990 travel</t>
  </si>
  <si>
    <t>990 net sale of assets</t>
  </si>
  <si>
    <t>990 cash (non-interest-bearing)</t>
  </si>
  <si>
    <t>990 land, buildings and equipment less accumulated depreciation</t>
  </si>
  <si>
    <t>AFR unassigned fund balances</t>
  </si>
  <si>
    <t>AFR committed fund balance</t>
  </si>
  <si>
    <t>AFR assigned fund balance</t>
  </si>
  <si>
    <t>AFR federal revenue</t>
  </si>
  <si>
    <t>AFR state revenue</t>
  </si>
  <si>
    <t>AFR local revenue</t>
  </si>
  <si>
    <t>AFR other revenue</t>
  </si>
  <si>
    <t>AFR total revenue</t>
  </si>
  <si>
    <t>AFR total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</si>
</sst>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3" borderId="0" xfId="0" applyFont="1" applyFill="1" applyAlignment="1">
      <alignment wrapText="1"/>
    </xf>
    <xf numFmtId="6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34" borderId="0" xfId="0" applyFont="1" applyFill="1" applyAlignment="1">
      <alignment wrapText="1"/>
    </xf>
    <xf numFmtId="0" fontId="13" fillId="35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9" fillId="36" borderId="0" xfId="0" applyFont="1" applyFill="1" applyAlignment="1">
      <alignment wrapText="1"/>
    </xf>
    <xf numFmtId="0" fontId="20" fillId="36" borderId="0" xfId="0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1"/>
  <sheetViews>
    <sheetView tabSelected="1" workbookViewId="0">
      <pane xSplit="2" topLeftCell="C1" activePane="topRight" state="frozen"/>
      <selection pane="topRight" activeCell="AI2" sqref="AI2"/>
    </sheetView>
  </sheetViews>
  <sheetFormatPr defaultRowHeight="15" customHeight="1" x14ac:dyDescent="0.25"/>
  <cols>
    <col min="1" max="1" width="31.85546875" customWidth="1"/>
    <col min="2" max="2" width="16.7109375" customWidth="1"/>
    <col min="3" max="3" width="13.7109375" style="5" bestFit="1" customWidth="1"/>
    <col min="4" max="4" width="13.85546875" style="5" bestFit="1" customWidth="1"/>
    <col min="5" max="6" width="13.7109375" style="5" bestFit="1" customWidth="1"/>
    <col min="7" max="7" width="23.28515625" style="5" bestFit="1" customWidth="1"/>
    <col min="8" max="8" width="23.28515625" style="5" hidden="1" customWidth="1"/>
    <col min="9" max="9" width="21.28515625" style="5" customWidth="1"/>
    <col min="10" max="10" width="19" style="5" customWidth="1"/>
    <col min="11" max="11" width="13.85546875" style="5" customWidth="1"/>
    <col min="12" max="12" width="15.5703125" style="5" customWidth="1"/>
    <col min="13" max="13" width="16" style="5" customWidth="1"/>
    <col min="14" max="14" width="16.140625" style="5" customWidth="1"/>
    <col min="15" max="15" width="19.42578125" style="5" customWidth="1"/>
    <col min="16" max="16" width="16.140625" style="5" customWidth="1"/>
    <col min="17" max="17" width="15.7109375" style="5" customWidth="1"/>
    <col min="18" max="18" width="15.140625" style="5" customWidth="1"/>
    <col min="19" max="19" width="15.7109375" style="5" customWidth="1"/>
    <col min="20" max="20" width="16.85546875" style="5" customWidth="1"/>
    <col min="21" max="22" width="23.28515625" style="5" customWidth="1"/>
    <col min="23" max="23" width="16" style="5" customWidth="1"/>
    <col min="24" max="24" width="16.7109375" style="5" customWidth="1"/>
    <col min="25" max="25" width="15.28515625" style="5" customWidth="1"/>
    <col min="26" max="26" width="15.140625" style="5" customWidth="1"/>
    <col min="27" max="27" width="19.85546875" style="5" bestFit="1" customWidth="1"/>
    <col min="28" max="28" width="18" style="5" bestFit="1" customWidth="1"/>
    <col min="29" max="29" width="17.7109375" style="5" bestFit="1" customWidth="1"/>
    <col min="30" max="30" width="17.7109375" style="5" customWidth="1"/>
    <col min="31" max="31" width="26.7109375" style="5" bestFit="1" customWidth="1"/>
    <col min="32" max="32" width="16.85546875" style="5" customWidth="1"/>
    <col min="33" max="33" width="18" style="5" customWidth="1"/>
    <col min="34" max="34" width="16.42578125" style="5" customWidth="1"/>
    <col min="35" max="35" width="16.7109375" style="5" customWidth="1"/>
  </cols>
  <sheetData>
    <row r="1" spans="1:35" x14ac:dyDescent="0.25">
      <c r="C1" s="6">
        <v>990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 t="s">
        <v>0</v>
      </c>
      <c r="X1" s="6"/>
      <c r="Y1" s="6"/>
      <c r="Z1" s="6"/>
      <c r="AA1" s="6"/>
      <c r="AB1" s="6"/>
      <c r="AC1" s="6"/>
      <c r="AD1" s="6"/>
      <c r="AE1" s="6"/>
      <c r="AF1" s="6"/>
      <c r="AG1" s="6" t="s">
        <v>1</v>
      </c>
      <c r="AH1" s="6"/>
      <c r="AI1" s="6"/>
    </row>
    <row r="2" spans="1:35" ht="75" x14ac:dyDescent="0.25">
      <c r="A2" t="s">
        <v>2</v>
      </c>
      <c r="B2" t="s">
        <v>3</v>
      </c>
      <c r="C2" s="3" t="s">
        <v>14</v>
      </c>
      <c r="D2" s="7" t="s">
        <v>15</v>
      </c>
      <c r="E2" s="8" t="s">
        <v>16</v>
      </c>
      <c r="F2" s="5" t="s">
        <v>4</v>
      </c>
      <c r="G2" s="5" t="s">
        <v>17</v>
      </c>
      <c r="H2" s="9" t="s">
        <v>5</v>
      </c>
      <c r="I2" s="9" t="s">
        <v>18</v>
      </c>
      <c r="J2" s="9" t="s">
        <v>19</v>
      </c>
      <c r="K2" s="9" t="s">
        <v>20</v>
      </c>
      <c r="L2" s="9" t="s">
        <v>21</v>
      </c>
      <c r="M2" s="10" t="s">
        <v>22</v>
      </c>
      <c r="N2" s="10" t="s">
        <v>23</v>
      </c>
      <c r="O2" s="10" t="s">
        <v>24</v>
      </c>
      <c r="P2" s="10" t="s">
        <v>25</v>
      </c>
      <c r="Q2" s="10" t="s">
        <v>26</v>
      </c>
      <c r="R2" s="10" t="s">
        <v>27</v>
      </c>
      <c r="S2" s="11" t="s">
        <v>28</v>
      </c>
      <c r="T2" s="11" t="s">
        <v>29</v>
      </c>
      <c r="U2" s="11" t="s">
        <v>30</v>
      </c>
      <c r="V2" s="11"/>
      <c r="W2" s="5" t="s">
        <v>31</v>
      </c>
      <c r="X2" s="5" t="s">
        <v>32</v>
      </c>
      <c r="Y2" s="5" t="s">
        <v>33</v>
      </c>
      <c r="Z2" s="5" t="s">
        <v>6</v>
      </c>
      <c r="AA2" s="5" t="s">
        <v>34</v>
      </c>
      <c r="AB2" s="5" t="s">
        <v>35</v>
      </c>
      <c r="AC2" s="5" t="s">
        <v>36</v>
      </c>
      <c r="AD2" s="5" t="s">
        <v>37</v>
      </c>
      <c r="AE2" s="5" t="s">
        <v>38</v>
      </c>
      <c r="AF2" s="5" t="s">
        <v>39</v>
      </c>
      <c r="AG2" s="5" t="s">
        <v>7</v>
      </c>
      <c r="AH2" s="5" t="s">
        <v>8</v>
      </c>
      <c r="AI2" s="5" t="s">
        <v>9</v>
      </c>
    </row>
    <row r="3" spans="1:35" x14ac:dyDescent="0.25">
      <c r="A3" s="2" t="s">
        <v>10</v>
      </c>
      <c r="B3">
        <v>2022</v>
      </c>
      <c r="C3" s="4">
        <v>397188393</v>
      </c>
      <c r="D3" s="4">
        <v>274675729</v>
      </c>
      <c r="E3" s="4">
        <v>559500941</v>
      </c>
      <c r="F3" s="4">
        <v>254413269</v>
      </c>
      <c r="G3" s="4">
        <v>305087672</v>
      </c>
      <c r="H3" s="4">
        <v>1243546</v>
      </c>
      <c r="I3" s="4">
        <v>53489940</v>
      </c>
      <c r="J3" s="4">
        <v>106976</v>
      </c>
      <c r="K3" s="4">
        <v>1389904</v>
      </c>
      <c r="L3" s="4">
        <v>342201573</v>
      </c>
      <c r="M3" s="4">
        <v>88237045</v>
      </c>
      <c r="N3" s="4">
        <v>954559</v>
      </c>
      <c r="O3" s="4">
        <v>46340747</v>
      </c>
      <c r="P3" s="4">
        <v>0</v>
      </c>
      <c r="Q3" s="4">
        <v>0</v>
      </c>
      <c r="R3" s="4">
        <v>0</v>
      </c>
      <c r="S3" s="4">
        <v>-283594</v>
      </c>
      <c r="T3" s="4">
        <v>0</v>
      </c>
      <c r="U3" s="4">
        <v>173521738</v>
      </c>
      <c r="V3" s="4"/>
      <c r="W3" s="4">
        <v>536005</v>
      </c>
      <c r="Y3" s="4">
        <v>10000000</v>
      </c>
      <c r="Z3" s="4">
        <v>10536005</v>
      </c>
      <c r="AA3" s="4">
        <v>48287366</v>
      </c>
      <c r="AB3" s="4">
        <v>435987</v>
      </c>
      <c r="AC3" s="4">
        <v>348642093</v>
      </c>
      <c r="AD3" s="4">
        <v>76206</v>
      </c>
      <c r="AE3" s="4">
        <f>AA3+AB3+AC3+AD3</f>
        <v>397441652</v>
      </c>
      <c r="AF3" s="4">
        <v>391880659</v>
      </c>
      <c r="AG3" s="4">
        <f t="shared" ref="AG3:AG13" si="0">G3-Z3</f>
        <v>294551667</v>
      </c>
      <c r="AH3" s="4">
        <f>C3-AE3</f>
        <v>-253259</v>
      </c>
      <c r="AI3" s="4">
        <f>D3-AF3</f>
        <v>-117204930</v>
      </c>
    </row>
    <row r="4" spans="1:35" x14ac:dyDescent="0.25">
      <c r="A4" s="2"/>
      <c r="B4">
        <v>2021</v>
      </c>
      <c r="C4" s="4">
        <v>315461489</v>
      </c>
      <c r="D4" s="4">
        <v>203839015</v>
      </c>
      <c r="E4" s="4">
        <v>339017840</v>
      </c>
      <c r="F4" s="4">
        <v>156442832</v>
      </c>
      <c r="G4" s="4">
        <v>182575008</v>
      </c>
      <c r="H4" s="4">
        <v>0</v>
      </c>
      <c r="I4" s="4">
        <v>28832885</v>
      </c>
      <c r="J4" s="4">
        <v>171975</v>
      </c>
      <c r="K4" s="4">
        <v>613317</v>
      </c>
      <c r="L4" s="4">
        <v>285843312</v>
      </c>
      <c r="M4" s="4">
        <v>61826479</v>
      </c>
      <c r="N4" s="4">
        <v>916655</v>
      </c>
      <c r="O4" s="4">
        <v>48140961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129649302</v>
      </c>
      <c r="V4" s="4"/>
      <c r="W4" s="4">
        <v>608162</v>
      </c>
      <c r="Y4" s="4">
        <v>4000000</v>
      </c>
      <c r="Z4" s="4">
        <v>4608162</v>
      </c>
      <c r="AA4" s="4">
        <v>25775871</v>
      </c>
      <c r="AB4" s="4">
        <v>445663</v>
      </c>
      <c r="AC4" s="4">
        <v>289417947</v>
      </c>
      <c r="AD4" s="4">
        <v>1875000</v>
      </c>
      <c r="AE4" s="4">
        <f t="shared" ref="AE4:AE26" si="1">AA4+AB4+AC4+AD4</f>
        <v>317514481</v>
      </c>
      <c r="AF4" s="4">
        <v>313925560</v>
      </c>
      <c r="AG4" s="4">
        <f t="shared" si="0"/>
        <v>177966846</v>
      </c>
      <c r="AH4" s="4">
        <f t="shared" ref="AH4:AH13" si="2">C4-AE4</f>
        <v>-2052992</v>
      </c>
      <c r="AI4" s="4">
        <f t="shared" ref="AI4:AI26" si="3">D4-AF4</f>
        <v>-110086545</v>
      </c>
    </row>
    <row r="5" spans="1:35" x14ac:dyDescent="0.25">
      <c r="A5" s="2"/>
      <c r="B5">
        <v>2020</v>
      </c>
      <c r="C5" s="4">
        <v>164476445</v>
      </c>
      <c r="D5" s="4">
        <v>125608325</v>
      </c>
      <c r="E5" s="4">
        <v>203829605</v>
      </c>
      <c r="F5" s="4">
        <v>132877071</v>
      </c>
      <c r="G5" s="4">
        <v>70952534</v>
      </c>
      <c r="H5" s="4">
        <v>0</v>
      </c>
      <c r="I5" s="4">
        <v>7156224</v>
      </c>
      <c r="J5" s="4">
        <v>797366</v>
      </c>
      <c r="K5" s="4">
        <v>230263</v>
      </c>
      <c r="L5" s="4">
        <v>156292592</v>
      </c>
      <c r="M5" s="4">
        <v>35413615</v>
      </c>
      <c r="N5" s="4">
        <v>702913</v>
      </c>
      <c r="O5" s="4">
        <v>29518118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64500148</v>
      </c>
      <c r="V5" s="4"/>
      <c r="W5" s="4">
        <v>904877</v>
      </c>
      <c r="Y5" s="4">
        <v>8953050</v>
      </c>
      <c r="Z5" s="4">
        <v>9857927</v>
      </c>
      <c r="AA5" s="4">
        <v>4450667</v>
      </c>
      <c r="AB5" s="4">
        <v>438078</v>
      </c>
      <c r="AC5" s="4">
        <v>159074324</v>
      </c>
      <c r="AD5" s="4">
        <v>58972</v>
      </c>
      <c r="AE5" s="4">
        <f t="shared" si="1"/>
        <v>164022041</v>
      </c>
      <c r="AF5" s="4">
        <v>166300385</v>
      </c>
      <c r="AG5" s="4">
        <f t="shared" si="0"/>
        <v>61094607</v>
      </c>
      <c r="AH5" s="4">
        <f t="shared" si="2"/>
        <v>454404</v>
      </c>
      <c r="AI5" s="4">
        <f t="shared" si="3"/>
        <v>-40692060</v>
      </c>
    </row>
    <row r="6" spans="1:35" x14ac:dyDescent="0.25">
      <c r="A6" s="2"/>
      <c r="B6">
        <v>2019</v>
      </c>
      <c r="C6" s="4">
        <v>142748549</v>
      </c>
      <c r="D6" s="4">
        <v>113713249</v>
      </c>
      <c r="E6" s="4">
        <v>152302415</v>
      </c>
      <c r="F6" s="4">
        <v>120218001</v>
      </c>
      <c r="G6" s="4">
        <v>32084414</v>
      </c>
      <c r="H6" s="4">
        <v>0</v>
      </c>
      <c r="I6" s="4">
        <v>6583604</v>
      </c>
      <c r="J6" s="4">
        <v>524357</v>
      </c>
      <c r="K6" s="4">
        <v>220793</v>
      </c>
      <c r="L6" s="4">
        <v>135419795</v>
      </c>
      <c r="M6" s="4">
        <v>33406980</v>
      </c>
      <c r="N6" s="4">
        <v>688046</v>
      </c>
      <c r="O6" s="4">
        <v>29047859</v>
      </c>
      <c r="P6" s="4">
        <v>7250249</v>
      </c>
      <c r="Q6" s="4">
        <v>15798500</v>
      </c>
      <c r="R6" s="4">
        <v>1142430</v>
      </c>
      <c r="S6" s="4">
        <v>0</v>
      </c>
      <c r="T6" s="4">
        <v>0</v>
      </c>
      <c r="U6" s="4">
        <v>44436114</v>
      </c>
      <c r="V6" s="4"/>
      <c r="W6" s="4">
        <v>220163</v>
      </c>
      <c r="Y6" s="4">
        <v>11575000</v>
      </c>
      <c r="Z6" s="4">
        <v>11795163</v>
      </c>
      <c r="AA6" s="4">
        <v>4190106</v>
      </c>
      <c r="AB6" s="4">
        <v>418158</v>
      </c>
      <c r="AC6" s="4">
        <v>138594861</v>
      </c>
      <c r="AD6" s="4">
        <v>68275</v>
      </c>
      <c r="AE6" s="4">
        <f t="shared" si="1"/>
        <v>143271400</v>
      </c>
      <c r="AF6" s="4">
        <v>142030085</v>
      </c>
      <c r="AG6" s="4">
        <f t="shared" si="0"/>
        <v>20289251</v>
      </c>
      <c r="AH6" s="4">
        <f t="shared" si="2"/>
        <v>-522851</v>
      </c>
      <c r="AI6" s="4">
        <f t="shared" si="3"/>
        <v>-28316836</v>
      </c>
    </row>
    <row r="7" spans="1:35" x14ac:dyDescent="0.25">
      <c r="A7" s="2"/>
      <c r="B7">
        <v>2018</v>
      </c>
      <c r="C7" s="4">
        <v>130128362</v>
      </c>
      <c r="D7" s="4">
        <v>111394781</v>
      </c>
      <c r="E7" s="4">
        <v>115157259</v>
      </c>
      <c r="F7" s="4">
        <v>112108145</v>
      </c>
      <c r="G7" s="4">
        <v>3049114</v>
      </c>
      <c r="H7" s="4">
        <v>0</v>
      </c>
      <c r="I7" s="4">
        <v>6398331</v>
      </c>
      <c r="J7" s="4">
        <v>229191</v>
      </c>
      <c r="K7" s="4">
        <v>418572</v>
      </c>
      <c r="L7" s="4">
        <v>123082268</v>
      </c>
      <c r="M7" s="4">
        <v>30209682</v>
      </c>
      <c r="N7" s="4">
        <v>637929</v>
      </c>
      <c r="O7" s="4">
        <v>50876108</v>
      </c>
      <c r="P7" s="4">
        <v>6654797</v>
      </c>
      <c r="Q7" s="4">
        <v>8679660</v>
      </c>
      <c r="R7" s="4">
        <v>952141</v>
      </c>
      <c r="S7" s="4">
        <v>0</v>
      </c>
      <c r="T7" s="4">
        <v>0</v>
      </c>
      <c r="U7" s="4">
        <v>38695251</v>
      </c>
      <c r="V7" s="4"/>
      <c r="W7" s="4">
        <v>836217</v>
      </c>
      <c r="Y7" s="4">
        <v>9985324</v>
      </c>
      <c r="Z7" s="4">
        <v>10821541</v>
      </c>
      <c r="AA7" s="4">
        <v>3676106</v>
      </c>
      <c r="AB7" s="4">
        <v>491181</v>
      </c>
      <c r="AC7" s="4">
        <v>125496591</v>
      </c>
      <c r="AD7" s="4">
        <v>4565</v>
      </c>
      <c r="AE7" s="4">
        <f t="shared" si="1"/>
        <v>129668443</v>
      </c>
      <c r="AF7" s="4">
        <v>128247344</v>
      </c>
      <c r="AG7" s="4">
        <f t="shared" si="0"/>
        <v>-7772427</v>
      </c>
      <c r="AH7" s="4">
        <f>C7-AE7</f>
        <v>459919</v>
      </c>
      <c r="AI7" s="4">
        <f t="shared" si="3"/>
        <v>-16852563</v>
      </c>
    </row>
    <row r="8" spans="1:35" x14ac:dyDescent="0.25">
      <c r="A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20.100000000000001" customHeight="1" x14ac:dyDescent="0.25">
      <c r="A9" s="2" t="s">
        <v>11</v>
      </c>
      <c r="B9">
        <v>2022</v>
      </c>
      <c r="C9" s="4">
        <v>114258300</v>
      </c>
      <c r="D9" s="4">
        <v>110532163</v>
      </c>
      <c r="E9" s="4">
        <v>30394696</v>
      </c>
      <c r="F9" s="4">
        <v>14883811</v>
      </c>
      <c r="G9" s="4">
        <v>15510885</v>
      </c>
      <c r="H9" s="4">
        <v>0</v>
      </c>
      <c r="I9" s="4">
        <v>12560411</v>
      </c>
      <c r="J9" s="4">
        <v>22835</v>
      </c>
      <c r="K9" s="4">
        <v>542102</v>
      </c>
      <c r="L9" s="4">
        <v>101132952</v>
      </c>
      <c r="M9" s="4">
        <v>36549319</v>
      </c>
      <c r="N9" s="4">
        <v>448637</v>
      </c>
      <c r="O9" s="4">
        <v>8199275</v>
      </c>
      <c r="P9" s="4">
        <v>2970988</v>
      </c>
      <c r="Q9" s="4">
        <v>16563900</v>
      </c>
      <c r="R9" s="4">
        <v>192854</v>
      </c>
      <c r="S9" s="4">
        <v>0</v>
      </c>
      <c r="T9" s="4">
        <v>18808834</v>
      </c>
      <c r="U9" s="4">
        <v>175374</v>
      </c>
      <c r="V9" s="4"/>
      <c r="W9" s="4">
        <v>15239431</v>
      </c>
      <c r="Z9" s="4">
        <v>15239431</v>
      </c>
      <c r="AA9" s="4">
        <v>10391278</v>
      </c>
      <c r="AB9" s="4">
        <v>468360</v>
      </c>
      <c r="AC9" s="4">
        <v>103398413</v>
      </c>
      <c r="AD9" s="4">
        <v>0</v>
      </c>
      <c r="AE9" s="4">
        <f t="shared" si="1"/>
        <v>114258051</v>
      </c>
      <c r="AF9" s="4">
        <v>110412891</v>
      </c>
      <c r="AG9" s="4">
        <f t="shared" si="0"/>
        <v>271454</v>
      </c>
      <c r="AH9" s="4">
        <f t="shared" si="2"/>
        <v>249</v>
      </c>
      <c r="AI9" s="4">
        <f t="shared" si="3"/>
        <v>119272</v>
      </c>
    </row>
    <row r="10" spans="1:35" x14ac:dyDescent="0.25">
      <c r="A10" s="2"/>
      <c r="B10">
        <v>2021</v>
      </c>
      <c r="C10" s="4">
        <v>123843368</v>
      </c>
      <c r="D10" s="4">
        <v>106279678</v>
      </c>
      <c r="E10" s="4">
        <v>29812274</v>
      </c>
      <c r="F10" s="4">
        <v>18027526</v>
      </c>
      <c r="G10" s="4">
        <v>11784748</v>
      </c>
      <c r="H10" s="4">
        <v>0</v>
      </c>
      <c r="I10" s="4">
        <v>6616992</v>
      </c>
      <c r="J10" s="4">
        <v>1921</v>
      </c>
      <c r="K10" s="4">
        <v>25164</v>
      </c>
      <c r="L10" s="4">
        <v>117199291</v>
      </c>
      <c r="M10" s="4">
        <v>35892183</v>
      </c>
      <c r="N10" s="4">
        <v>558655</v>
      </c>
      <c r="O10" s="4">
        <v>40190622</v>
      </c>
      <c r="P10" s="4">
        <v>3447617</v>
      </c>
      <c r="Q10" s="4">
        <v>16334942</v>
      </c>
      <c r="R10" s="4">
        <v>37901</v>
      </c>
      <c r="S10" s="4">
        <v>0</v>
      </c>
      <c r="T10" s="4">
        <v>23458219</v>
      </c>
      <c r="U10" s="4">
        <v>294502</v>
      </c>
      <c r="V10" s="4"/>
      <c r="W10" s="4">
        <v>11269163</v>
      </c>
      <c r="Z10" s="4">
        <v>11269163</v>
      </c>
      <c r="AA10" s="4">
        <v>4808253</v>
      </c>
      <c r="AB10" s="4">
        <v>470196</v>
      </c>
      <c r="AC10" s="4">
        <v>118564919</v>
      </c>
      <c r="AD10" s="4">
        <v>0</v>
      </c>
      <c r="AE10" s="4">
        <f t="shared" si="1"/>
        <v>123843368</v>
      </c>
      <c r="AF10" s="4">
        <v>106285036</v>
      </c>
      <c r="AG10" s="4">
        <f t="shared" si="0"/>
        <v>515585</v>
      </c>
      <c r="AH10" s="4">
        <f t="shared" si="2"/>
        <v>0</v>
      </c>
      <c r="AI10" s="4">
        <f t="shared" si="3"/>
        <v>-5358</v>
      </c>
    </row>
    <row r="11" spans="1:35" x14ac:dyDescent="0.25">
      <c r="A11" s="2"/>
      <c r="B11">
        <v>2020</v>
      </c>
      <c r="C11" s="4">
        <v>95217831</v>
      </c>
      <c r="D11" s="4">
        <v>93833587</v>
      </c>
      <c r="E11" s="4">
        <v>22530464</v>
      </c>
      <c r="F11" s="4">
        <v>28309406</v>
      </c>
      <c r="G11" s="4">
        <v>-5778942</v>
      </c>
      <c r="H11" s="4">
        <v>0</v>
      </c>
      <c r="I11" s="4">
        <v>6287203</v>
      </c>
      <c r="J11" s="4">
        <v>178704</v>
      </c>
      <c r="K11" s="4">
        <v>18664</v>
      </c>
      <c r="L11" s="4">
        <v>88733260</v>
      </c>
      <c r="M11" s="4">
        <v>32458691</v>
      </c>
      <c r="N11" s="4">
        <v>997132</v>
      </c>
      <c r="O11" s="4">
        <v>27118682</v>
      </c>
      <c r="P11" s="4">
        <v>2655259</v>
      </c>
      <c r="Q11" s="4">
        <v>13333112</v>
      </c>
      <c r="R11" s="4">
        <v>410866</v>
      </c>
      <c r="S11" s="4">
        <v>0</v>
      </c>
      <c r="T11" s="4">
        <v>13607994</v>
      </c>
      <c r="U11" s="4">
        <v>413633</v>
      </c>
      <c r="V11" s="4"/>
      <c r="W11" s="4">
        <v>-6077179</v>
      </c>
      <c r="Z11" s="4">
        <v>-6077179</v>
      </c>
      <c r="AA11" s="4">
        <v>4658780</v>
      </c>
      <c r="AB11" s="4">
        <v>304442</v>
      </c>
      <c r="AC11" s="4">
        <v>90254608</v>
      </c>
      <c r="AD11" s="4">
        <v>0</v>
      </c>
      <c r="AE11" s="4">
        <f t="shared" si="1"/>
        <v>95217830</v>
      </c>
      <c r="AF11" s="4">
        <v>93589966</v>
      </c>
      <c r="AG11" s="4">
        <f t="shared" si="0"/>
        <v>298237</v>
      </c>
      <c r="AH11" s="4">
        <f t="shared" si="2"/>
        <v>1</v>
      </c>
      <c r="AI11" s="4">
        <f t="shared" si="3"/>
        <v>243621</v>
      </c>
    </row>
    <row r="12" spans="1:35" x14ac:dyDescent="0.25">
      <c r="A12" s="2"/>
      <c r="B12">
        <v>2019</v>
      </c>
      <c r="C12" s="4">
        <v>96371465</v>
      </c>
      <c r="D12" s="4">
        <v>94442154</v>
      </c>
      <c r="E12" s="4">
        <v>28445670</v>
      </c>
      <c r="F12" s="4">
        <v>35608856</v>
      </c>
      <c r="G12" s="4">
        <v>-7163186</v>
      </c>
      <c r="H12" s="4">
        <v>0</v>
      </c>
      <c r="I12" s="4">
        <v>5250938</v>
      </c>
      <c r="J12" s="4">
        <v>276310</v>
      </c>
      <c r="K12" s="4">
        <v>270310</v>
      </c>
      <c r="L12" s="4">
        <v>90573907</v>
      </c>
      <c r="M12" s="4">
        <v>31853730</v>
      </c>
      <c r="N12" s="4">
        <v>923608</v>
      </c>
      <c r="O12" s="4">
        <v>28350729</v>
      </c>
      <c r="P12" s="4">
        <v>3217948</v>
      </c>
      <c r="Q12" s="4">
        <v>12595125</v>
      </c>
      <c r="R12" s="4">
        <v>1022664</v>
      </c>
      <c r="S12" s="4">
        <v>18418</v>
      </c>
      <c r="T12" s="4">
        <v>9143819</v>
      </c>
      <c r="U12" s="4">
        <v>532765</v>
      </c>
      <c r="V12" s="4"/>
      <c r="W12" s="4">
        <v>-7917955</v>
      </c>
      <c r="Z12" s="4">
        <v>-7917955</v>
      </c>
      <c r="AA12" s="4">
        <v>3478445</v>
      </c>
      <c r="AB12" s="4">
        <v>297616</v>
      </c>
      <c r="AC12" s="4">
        <v>92576451</v>
      </c>
      <c r="AD12" s="4">
        <v>100000</v>
      </c>
      <c r="AE12" s="4">
        <f t="shared" si="1"/>
        <v>96452512</v>
      </c>
      <c r="AF12" s="4">
        <v>94938716</v>
      </c>
      <c r="AG12" s="4">
        <f t="shared" si="0"/>
        <v>754769</v>
      </c>
      <c r="AH12" s="4">
        <f t="shared" si="2"/>
        <v>-81047</v>
      </c>
      <c r="AI12" s="4">
        <f t="shared" si="3"/>
        <v>-496562</v>
      </c>
    </row>
    <row r="13" spans="1:35" x14ac:dyDescent="0.25">
      <c r="A13" s="2"/>
      <c r="B13">
        <v>2018</v>
      </c>
      <c r="C13" s="4">
        <v>96490238</v>
      </c>
      <c r="D13" s="4">
        <v>95290620</v>
      </c>
      <c r="E13" s="4">
        <v>32877653</v>
      </c>
      <c r="F13" s="4">
        <v>41969604</v>
      </c>
      <c r="G13" s="4">
        <v>-9091951</v>
      </c>
      <c r="H13" s="4">
        <v>0</v>
      </c>
      <c r="I13" s="4">
        <v>5752624</v>
      </c>
      <c r="J13" s="4">
        <v>50876</v>
      </c>
      <c r="K13" s="4">
        <v>332586</v>
      </c>
      <c r="L13" s="4">
        <v>90354152</v>
      </c>
      <c r="M13" s="4">
        <v>32189578</v>
      </c>
      <c r="N13" s="4">
        <v>573805</v>
      </c>
      <c r="O13" s="4">
        <v>30880665</v>
      </c>
      <c r="P13" s="4">
        <v>3523249</v>
      </c>
      <c r="Q13" s="4">
        <v>15471571</v>
      </c>
      <c r="R13" s="4">
        <v>117809</v>
      </c>
      <c r="S13" s="4">
        <v>-9640</v>
      </c>
      <c r="T13" s="4">
        <v>26860489</v>
      </c>
      <c r="U13" s="4">
        <v>117794</v>
      </c>
      <c r="V13" s="4"/>
      <c r="W13" s="4">
        <v>-9209746</v>
      </c>
      <c r="Z13" s="4">
        <v>-9209746</v>
      </c>
      <c r="AA13" s="4">
        <v>3965525</v>
      </c>
      <c r="AB13" s="4">
        <v>297616</v>
      </c>
      <c r="AC13" s="4">
        <v>92236738</v>
      </c>
      <c r="AD13" s="4">
        <v>0</v>
      </c>
      <c r="AE13" s="4">
        <f t="shared" si="1"/>
        <v>96499879</v>
      </c>
      <c r="AF13" s="4">
        <v>95215657</v>
      </c>
      <c r="AG13" s="4">
        <f t="shared" si="0"/>
        <v>117795</v>
      </c>
      <c r="AH13" s="4">
        <f t="shared" si="2"/>
        <v>-9641</v>
      </c>
      <c r="AI13" s="4">
        <f t="shared" si="3"/>
        <v>74963</v>
      </c>
    </row>
    <row r="14" spans="1:35" x14ac:dyDescent="0.25">
      <c r="A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5">
      <c r="A15" s="2" t="s">
        <v>12</v>
      </c>
      <c r="B15">
        <v>2023</v>
      </c>
      <c r="C15" s="4">
        <v>197356823</v>
      </c>
      <c r="D15" s="4">
        <v>161433475</v>
      </c>
      <c r="E15" s="4">
        <v>330814663</v>
      </c>
      <c r="F15" s="4">
        <v>191563240</v>
      </c>
      <c r="G15" s="4">
        <v>139251423</v>
      </c>
      <c r="H15" s="4">
        <v>0</v>
      </c>
      <c r="I15" s="4">
        <v>3827</v>
      </c>
      <c r="J15" s="4">
        <v>4895931</v>
      </c>
      <c r="K15" s="4">
        <v>375419</v>
      </c>
      <c r="L15" s="4">
        <v>192081646</v>
      </c>
      <c r="M15" s="4">
        <v>51787265</v>
      </c>
      <c r="N15" s="4">
        <v>1506797</v>
      </c>
      <c r="O15" s="4">
        <v>31876146</v>
      </c>
      <c r="P15" s="4">
        <v>1572673</v>
      </c>
      <c r="Q15" s="4">
        <v>1268899</v>
      </c>
      <c r="R15" s="4">
        <v>852883</v>
      </c>
      <c r="S15" s="4">
        <v>129794</v>
      </c>
      <c r="T15" s="4">
        <v>7256018</v>
      </c>
      <c r="U15" s="4">
        <v>61087120</v>
      </c>
      <c r="V15" s="4"/>
      <c r="AE15" s="4">
        <f t="shared" si="1"/>
        <v>0</v>
      </c>
      <c r="AF15" s="4"/>
      <c r="AG15" s="4"/>
      <c r="AH15" s="4"/>
      <c r="AI15" s="4"/>
    </row>
    <row r="16" spans="1:35" x14ac:dyDescent="0.25">
      <c r="A16" s="2"/>
      <c r="B16">
        <v>2022</v>
      </c>
      <c r="C16" s="4">
        <v>197565940</v>
      </c>
      <c r="D16" s="4">
        <v>158090808</v>
      </c>
      <c r="E16" s="4">
        <v>295098421</v>
      </c>
      <c r="F16" s="4">
        <v>191847852</v>
      </c>
      <c r="G16" s="4">
        <v>103250569</v>
      </c>
      <c r="H16" s="4">
        <v>0</v>
      </c>
      <c r="I16" s="4">
        <v>4465</v>
      </c>
      <c r="J16" s="4">
        <v>564410</v>
      </c>
      <c r="K16" s="4">
        <v>148400</v>
      </c>
      <c r="L16" s="4">
        <v>196848665</v>
      </c>
      <c r="M16" s="4">
        <v>50322035</v>
      </c>
      <c r="N16" s="4">
        <v>1476150</v>
      </c>
      <c r="O16" s="4">
        <v>35642297</v>
      </c>
      <c r="P16" s="4">
        <v>1559091</v>
      </c>
      <c r="Q16" s="4">
        <v>1778737</v>
      </c>
      <c r="R16" s="4">
        <v>720487</v>
      </c>
      <c r="S16" s="4">
        <v>-5593</v>
      </c>
      <c r="T16" s="4">
        <v>5085851</v>
      </c>
      <c r="U16" s="4">
        <v>46403484</v>
      </c>
      <c r="V16" s="4"/>
      <c r="W16" s="4">
        <v>105080714</v>
      </c>
      <c r="X16" s="4">
        <v>80857942</v>
      </c>
      <c r="Y16" s="4">
        <v>1487712</v>
      </c>
      <c r="Z16" s="4">
        <v>187426368</v>
      </c>
      <c r="AA16" s="4">
        <v>6108691</v>
      </c>
      <c r="AB16" s="4">
        <v>1070343</v>
      </c>
      <c r="AC16" s="4">
        <v>189093165</v>
      </c>
      <c r="AD16" s="4">
        <v>1497962</v>
      </c>
      <c r="AE16" s="4">
        <f t="shared" si="1"/>
        <v>197770161</v>
      </c>
      <c r="AF16" s="4">
        <v>159258129</v>
      </c>
      <c r="AG16" s="4">
        <f t="shared" ref="AG16:AG26" si="4">G16-Z16</f>
        <v>-84175799</v>
      </c>
      <c r="AH16" s="4">
        <f t="shared" ref="AH16:AH26" si="5">C16-AE16</f>
        <v>-204221</v>
      </c>
      <c r="AI16" s="4">
        <f t="shared" si="3"/>
        <v>-1167321</v>
      </c>
    </row>
    <row r="17" spans="1:35" x14ac:dyDescent="0.25">
      <c r="A17" s="2"/>
      <c r="B17">
        <v>2021</v>
      </c>
      <c r="C17" s="4">
        <v>189681338</v>
      </c>
      <c r="D17" s="4">
        <v>154116444</v>
      </c>
      <c r="E17" s="4">
        <v>245228640</v>
      </c>
      <c r="F17" s="4">
        <v>179812480</v>
      </c>
      <c r="G17" s="4">
        <v>65416160</v>
      </c>
      <c r="H17" s="4">
        <v>0</v>
      </c>
      <c r="I17" s="4">
        <v>3582</v>
      </c>
      <c r="J17" s="4">
        <v>454519</v>
      </c>
      <c r="K17" s="4">
        <v>663878</v>
      </c>
      <c r="L17" s="4">
        <v>188559359</v>
      </c>
      <c r="M17" s="4">
        <v>49336740</v>
      </c>
      <c r="N17" s="4">
        <v>1262950</v>
      </c>
      <c r="O17" s="4">
        <v>39825480</v>
      </c>
      <c r="P17" s="4">
        <v>1652140</v>
      </c>
      <c r="Q17" s="4">
        <v>4947324</v>
      </c>
      <c r="R17" s="4">
        <v>40692</v>
      </c>
      <c r="S17" s="4">
        <v>28418</v>
      </c>
      <c r="T17" s="4">
        <v>4082580</v>
      </c>
      <c r="U17" s="4">
        <v>39719499</v>
      </c>
      <c r="V17" s="4"/>
      <c r="W17" s="4">
        <v>63308393</v>
      </c>
      <c r="X17" s="4">
        <v>84598030</v>
      </c>
      <c r="Y17" s="4">
        <v>1562169</v>
      </c>
      <c r="Z17" s="4">
        <v>149468592</v>
      </c>
      <c r="AA17" s="4">
        <v>5030620</v>
      </c>
      <c r="AB17" s="4">
        <v>1112383</v>
      </c>
      <c r="AC17" s="4">
        <v>183722555</v>
      </c>
      <c r="AD17" s="4">
        <v>24450</v>
      </c>
      <c r="AE17" s="4">
        <f t="shared" si="1"/>
        <v>189890008</v>
      </c>
      <c r="AF17" s="4">
        <v>147673985</v>
      </c>
      <c r="AG17" s="4">
        <f t="shared" si="4"/>
        <v>-84052432</v>
      </c>
      <c r="AH17" s="4">
        <f t="shared" si="5"/>
        <v>-208670</v>
      </c>
      <c r="AI17" s="4">
        <f t="shared" si="3"/>
        <v>6442459</v>
      </c>
    </row>
    <row r="18" spans="1:35" x14ac:dyDescent="0.25">
      <c r="A18" s="2"/>
      <c r="B18">
        <v>2020</v>
      </c>
      <c r="C18" s="4">
        <v>167913346</v>
      </c>
      <c r="D18" s="4">
        <v>156072590</v>
      </c>
      <c r="E18" s="4">
        <v>198982973</v>
      </c>
      <c r="F18" s="4">
        <v>168999296</v>
      </c>
      <c r="G18" s="4">
        <v>29983677</v>
      </c>
      <c r="H18" s="4">
        <v>0</v>
      </c>
      <c r="I18" s="4">
        <v>8467</v>
      </c>
      <c r="J18" s="4">
        <v>1261433</v>
      </c>
      <c r="K18" s="4">
        <v>159876</v>
      </c>
      <c r="L18" s="4">
        <v>166483570</v>
      </c>
      <c r="M18" s="4">
        <v>44611948</v>
      </c>
      <c r="N18" s="4">
        <v>690777</v>
      </c>
      <c r="O18" s="4">
        <v>47577721</v>
      </c>
      <c r="P18" s="4">
        <v>1981084</v>
      </c>
      <c r="Q18" s="4">
        <v>1652150</v>
      </c>
      <c r="R18" s="4">
        <v>439443</v>
      </c>
      <c r="S18" s="4">
        <v>24686</v>
      </c>
      <c r="T18" s="4">
        <v>4196934</v>
      </c>
      <c r="U18" s="4">
        <v>10155783</v>
      </c>
      <c r="V18" s="4"/>
      <c r="W18" s="4">
        <v>32483919</v>
      </c>
      <c r="X18" s="4">
        <v>70917787</v>
      </c>
      <c r="Y18" s="4">
        <v>3362824</v>
      </c>
      <c r="Z18" s="4">
        <v>106764530</v>
      </c>
      <c r="AA18" s="4">
        <v>3917901</v>
      </c>
      <c r="AB18" s="4">
        <v>1124740</v>
      </c>
      <c r="AC18" s="4">
        <v>163185635</v>
      </c>
      <c r="AD18" s="4">
        <v>22925</v>
      </c>
      <c r="AE18" s="4">
        <f t="shared" si="1"/>
        <v>168251201</v>
      </c>
      <c r="AF18" s="4">
        <v>152466163</v>
      </c>
      <c r="AG18" s="4">
        <f t="shared" si="4"/>
        <v>-76780853</v>
      </c>
      <c r="AH18" s="4">
        <f t="shared" si="5"/>
        <v>-337855</v>
      </c>
      <c r="AI18" s="4">
        <f t="shared" si="3"/>
        <v>3606427</v>
      </c>
    </row>
    <row r="19" spans="1:35" x14ac:dyDescent="0.25">
      <c r="A19" s="2"/>
      <c r="B19">
        <v>2019</v>
      </c>
      <c r="C19" s="4">
        <v>168296584</v>
      </c>
      <c r="D19" s="4">
        <v>151824178</v>
      </c>
      <c r="E19" s="4">
        <v>175528155</v>
      </c>
      <c r="F19" s="4">
        <v>157722566</v>
      </c>
      <c r="G19" s="4">
        <v>17805589</v>
      </c>
      <c r="H19" s="4">
        <v>0</v>
      </c>
      <c r="I19" s="4">
        <v>14000</v>
      </c>
      <c r="J19" s="4">
        <v>1034749</v>
      </c>
      <c r="K19" s="4">
        <v>123870</v>
      </c>
      <c r="L19" s="4">
        <v>167123965</v>
      </c>
      <c r="M19" s="4">
        <v>43007592</v>
      </c>
      <c r="N19" s="4">
        <v>560641</v>
      </c>
      <c r="O19" s="4">
        <v>43367925</v>
      </c>
      <c r="P19" s="4">
        <v>1808394</v>
      </c>
      <c r="Q19" s="4">
        <v>1807515</v>
      </c>
      <c r="R19" s="4">
        <v>735845</v>
      </c>
      <c r="S19" s="4">
        <v>13539</v>
      </c>
      <c r="T19" s="4">
        <v>4462470</v>
      </c>
      <c r="U19" s="4">
        <v>31050511</v>
      </c>
      <c r="V19" s="4"/>
      <c r="W19" s="4">
        <v>13768846</v>
      </c>
      <c r="X19" s="4">
        <v>71412727</v>
      </c>
      <c r="Y19" s="4">
        <v>5556505</v>
      </c>
      <c r="Z19" s="4">
        <v>90738078</v>
      </c>
      <c r="AA19" s="4">
        <v>3519929</v>
      </c>
      <c r="AB19" s="4">
        <v>1119188</v>
      </c>
      <c r="AC19" s="4">
        <v>163983924</v>
      </c>
      <c r="AD19" s="4">
        <v>23389</v>
      </c>
      <c r="AE19" s="4">
        <f t="shared" si="1"/>
        <v>168646430</v>
      </c>
      <c r="AF19" s="4">
        <v>144082865</v>
      </c>
      <c r="AG19" s="4">
        <f t="shared" si="4"/>
        <v>-72932489</v>
      </c>
      <c r="AH19" s="4">
        <f t="shared" si="5"/>
        <v>-349846</v>
      </c>
      <c r="AI19" s="4">
        <f t="shared" si="3"/>
        <v>7741313</v>
      </c>
    </row>
    <row r="20" spans="1:35" x14ac:dyDescent="0.25">
      <c r="A20" s="2"/>
      <c r="B20">
        <v>2018</v>
      </c>
      <c r="C20" s="4">
        <v>150454802</v>
      </c>
      <c r="D20" s="4">
        <v>138830783</v>
      </c>
      <c r="E20" s="4">
        <v>146195188</v>
      </c>
      <c r="F20" s="4">
        <v>144862005</v>
      </c>
      <c r="G20" s="4">
        <v>1333183</v>
      </c>
      <c r="H20" s="4">
        <v>0</v>
      </c>
      <c r="I20" s="4">
        <v>0</v>
      </c>
      <c r="J20" s="4">
        <v>254131</v>
      </c>
      <c r="K20" s="4">
        <v>66748</v>
      </c>
      <c r="L20" s="4">
        <v>150133923</v>
      </c>
      <c r="M20" s="4">
        <v>38893364</v>
      </c>
      <c r="N20" s="4">
        <v>538086</v>
      </c>
      <c r="O20" s="4">
        <v>45630543</v>
      </c>
      <c r="P20" s="4">
        <v>1949924</v>
      </c>
      <c r="Q20" s="4">
        <v>1039301</v>
      </c>
      <c r="R20" s="4">
        <v>594480</v>
      </c>
      <c r="S20" s="4">
        <v>-68118</v>
      </c>
      <c r="T20" s="4">
        <v>26753459</v>
      </c>
      <c r="U20" s="4">
        <v>28516362</v>
      </c>
      <c r="V20" s="4"/>
      <c r="W20" s="4">
        <v>21282732</v>
      </c>
      <c r="X20" s="4">
        <v>37825382</v>
      </c>
      <c r="Y20" s="4">
        <v>6528300</v>
      </c>
      <c r="Z20" s="4">
        <v>65636414</v>
      </c>
      <c r="AA20" s="4">
        <v>3180689</v>
      </c>
      <c r="AB20" s="4">
        <v>1116783</v>
      </c>
      <c r="AC20" s="4">
        <v>146565449</v>
      </c>
      <c r="AD20" s="4">
        <v>23855</v>
      </c>
      <c r="AE20" s="4">
        <f t="shared" si="1"/>
        <v>150886776</v>
      </c>
      <c r="AF20" s="4">
        <v>132782930</v>
      </c>
      <c r="AG20" s="4">
        <f t="shared" si="4"/>
        <v>-64303231</v>
      </c>
      <c r="AH20" s="4">
        <f t="shared" si="5"/>
        <v>-431974</v>
      </c>
      <c r="AI20" s="4">
        <f t="shared" si="3"/>
        <v>6047853</v>
      </c>
    </row>
    <row r="21" spans="1:35" x14ac:dyDescent="0.25">
      <c r="A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25">
      <c r="A22" s="2" t="s">
        <v>13</v>
      </c>
      <c r="B22">
        <v>2022</v>
      </c>
      <c r="C22" s="4">
        <v>133624753</v>
      </c>
      <c r="D22" s="4">
        <v>114432113</v>
      </c>
      <c r="E22" s="4">
        <v>80299494</v>
      </c>
      <c r="F22" s="4">
        <v>17748457</v>
      </c>
      <c r="G22" s="4">
        <v>62551037</v>
      </c>
      <c r="H22" s="4">
        <v>0</v>
      </c>
      <c r="I22" s="4">
        <v>15154820</v>
      </c>
      <c r="J22" s="4">
        <v>155286</v>
      </c>
      <c r="K22" s="4">
        <v>0</v>
      </c>
      <c r="L22" s="4">
        <v>118314647</v>
      </c>
      <c r="M22" s="4">
        <v>46943899</v>
      </c>
      <c r="N22" s="4">
        <v>228220</v>
      </c>
      <c r="O22" s="4">
        <v>48710680</v>
      </c>
      <c r="P22" s="4">
        <v>128496</v>
      </c>
      <c r="Q22" s="4">
        <v>0</v>
      </c>
      <c r="R22" s="4">
        <v>386821</v>
      </c>
      <c r="S22" s="4">
        <v>-14004</v>
      </c>
      <c r="T22" s="4">
        <v>26885361</v>
      </c>
      <c r="U22" s="4">
        <v>827419</v>
      </c>
      <c r="V22" s="4"/>
      <c r="W22" s="4">
        <v>9653966</v>
      </c>
      <c r="Y22" s="4">
        <v>52266682</v>
      </c>
      <c r="Z22" s="4">
        <v>61920648</v>
      </c>
      <c r="AA22" s="4">
        <v>14654270</v>
      </c>
      <c r="AB22" s="4">
        <v>141138</v>
      </c>
      <c r="AC22" s="4">
        <v>117588214</v>
      </c>
      <c r="AD22" s="4">
        <v>0</v>
      </c>
      <c r="AE22" s="4">
        <f t="shared" si="1"/>
        <v>132383622</v>
      </c>
      <c r="AF22" s="4">
        <v>114671562</v>
      </c>
      <c r="AG22" s="4">
        <f t="shared" si="4"/>
        <v>630389</v>
      </c>
      <c r="AH22" s="4">
        <f t="shared" si="5"/>
        <v>1241131</v>
      </c>
      <c r="AI22" s="4">
        <f t="shared" si="3"/>
        <v>-239449</v>
      </c>
    </row>
    <row r="23" spans="1:35" x14ac:dyDescent="0.25">
      <c r="A23" s="2"/>
      <c r="B23">
        <v>2021</v>
      </c>
      <c r="C23" s="4">
        <v>132734834</v>
      </c>
      <c r="D23" s="4">
        <v>101228408</v>
      </c>
      <c r="E23" s="4">
        <v>58067662</v>
      </c>
      <c r="F23" s="4">
        <v>13709474</v>
      </c>
      <c r="G23" s="4">
        <v>44358188</v>
      </c>
      <c r="H23" s="4">
        <v>0</v>
      </c>
      <c r="I23" s="4">
        <v>5151567</v>
      </c>
      <c r="J23" s="4">
        <v>23178</v>
      </c>
      <c r="K23" s="4">
        <v>0</v>
      </c>
      <c r="L23" s="4">
        <v>127560089</v>
      </c>
      <c r="M23" s="4">
        <v>35142861</v>
      </c>
      <c r="N23" s="4">
        <v>141100</v>
      </c>
      <c r="O23" s="4">
        <v>35780876</v>
      </c>
      <c r="P23" s="4">
        <v>54521</v>
      </c>
      <c r="Q23" s="4">
        <v>541024</v>
      </c>
      <c r="R23" s="4">
        <v>33620</v>
      </c>
      <c r="S23" s="4">
        <v>0</v>
      </c>
      <c r="T23" s="4">
        <v>22674843</v>
      </c>
      <c r="U23" s="4">
        <v>544141</v>
      </c>
      <c r="V23" s="4"/>
      <c r="W23" s="4">
        <v>31250087</v>
      </c>
      <c r="Y23" s="4">
        <v>16089429</v>
      </c>
      <c r="Z23" s="4">
        <v>47339516</v>
      </c>
      <c r="AA23" s="4">
        <v>4614302</v>
      </c>
      <c r="AB23" s="4">
        <v>61049</v>
      </c>
      <c r="AC23" s="4">
        <v>127323934</v>
      </c>
      <c r="AD23" s="4">
        <v>0</v>
      </c>
      <c r="AE23" s="4">
        <f t="shared" si="1"/>
        <v>131999285</v>
      </c>
      <c r="AF23" s="4">
        <v>97301849</v>
      </c>
      <c r="AG23" s="4">
        <f t="shared" si="4"/>
        <v>-2981328</v>
      </c>
      <c r="AH23" s="4">
        <f t="shared" si="5"/>
        <v>735549</v>
      </c>
      <c r="AI23" s="4">
        <f t="shared" si="3"/>
        <v>3926559</v>
      </c>
    </row>
    <row r="24" spans="1:35" x14ac:dyDescent="0.25">
      <c r="A24" s="2"/>
      <c r="B24">
        <v>2020</v>
      </c>
      <c r="C24" s="4">
        <v>55253136</v>
      </c>
      <c r="D24" s="4">
        <v>52133799</v>
      </c>
      <c r="E24" s="4">
        <v>20965302</v>
      </c>
      <c r="F24" s="4">
        <v>8113540</v>
      </c>
      <c r="G24" s="4">
        <v>12851762</v>
      </c>
      <c r="H24" s="4">
        <v>0</v>
      </c>
      <c r="I24" s="4">
        <v>1780948</v>
      </c>
      <c r="J24" s="4">
        <v>197707</v>
      </c>
      <c r="K24" s="4">
        <v>0</v>
      </c>
      <c r="L24" s="4">
        <v>53274481</v>
      </c>
      <c r="M24" s="4">
        <v>18993615</v>
      </c>
      <c r="N24" s="4">
        <v>190988</v>
      </c>
      <c r="O24" s="4">
        <v>22309063</v>
      </c>
      <c r="P24" s="4">
        <v>0</v>
      </c>
      <c r="Q24" s="4">
        <v>0</v>
      </c>
      <c r="R24" s="4">
        <v>61357</v>
      </c>
      <c r="S24" s="4">
        <v>0</v>
      </c>
      <c r="T24" s="4">
        <v>15842838</v>
      </c>
      <c r="U24" s="4">
        <v>209683</v>
      </c>
      <c r="V24" s="4"/>
      <c r="W24" s="4">
        <v>12577339</v>
      </c>
      <c r="Y24" s="4">
        <v>64740</v>
      </c>
      <c r="Z24" s="4">
        <v>12642079</v>
      </c>
      <c r="AA24" s="4">
        <v>1714638</v>
      </c>
      <c r="AB24" s="4">
        <v>56086</v>
      </c>
      <c r="AC24" s="4">
        <v>53482412</v>
      </c>
      <c r="AD24" s="4">
        <v>0</v>
      </c>
      <c r="AE24" s="4">
        <f t="shared" si="1"/>
        <v>55253136</v>
      </c>
      <c r="AF24" s="4">
        <v>52186468</v>
      </c>
      <c r="AG24" s="4">
        <f t="shared" si="4"/>
        <v>209683</v>
      </c>
      <c r="AH24" s="4">
        <f t="shared" si="5"/>
        <v>0</v>
      </c>
      <c r="AI24" s="4">
        <f t="shared" si="3"/>
        <v>-52669</v>
      </c>
    </row>
    <row r="25" spans="1:35" x14ac:dyDescent="0.25">
      <c r="A25" s="2"/>
      <c r="B25">
        <v>2019</v>
      </c>
      <c r="C25" s="4">
        <v>43157274</v>
      </c>
      <c r="D25" s="4">
        <v>38701361</v>
      </c>
      <c r="E25" s="4">
        <v>16671366</v>
      </c>
      <c r="F25" s="4">
        <v>6938941</v>
      </c>
      <c r="G25" s="4">
        <v>9732425</v>
      </c>
      <c r="H25" s="4">
        <v>0</v>
      </c>
      <c r="I25" s="4">
        <v>1480404</v>
      </c>
      <c r="J25" s="4">
        <v>50436</v>
      </c>
      <c r="K25" s="4">
        <v>0</v>
      </c>
      <c r="L25" s="4">
        <v>41626524</v>
      </c>
      <c r="M25" s="4">
        <v>12252493</v>
      </c>
      <c r="N25" s="4">
        <v>176550</v>
      </c>
      <c r="O25" s="4">
        <v>17563271</v>
      </c>
      <c r="P25" s="4">
        <v>0</v>
      </c>
      <c r="Q25" s="4">
        <v>0</v>
      </c>
      <c r="R25" s="4">
        <v>42077</v>
      </c>
      <c r="S25" s="4">
        <v>0</v>
      </c>
      <c r="T25" s="4">
        <v>11622324</v>
      </c>
      <c r="U25" s="4">
        <v>157014</v>
      </c>
      <c r="V25" s="4"/>
      <c r="W25" s="4">
        <v>4668127</v>
      </c>
      <c r="Y25" s="4">
        <v>6000000</v>
      </c>
      <c r="Z25" s="4">
        <v>10668127</v>
      </c>
      <c r="AA25" s="4">
        <v>1403354</v>
      </c>
      <c r="AB25" s="4">
        <v>1427</v>
      </c>
      <c r="AC25" s="4">
        <v>41910021</v>
      </c>
      <c r="AD25" s="4">
        <v>0</v>
      </c>
      <c r="AE25" s="4">
        <f t="shared" si="1"/>
        <v>43314802</v>
      </c>
      <c r="AF25" s="4">
        <v>37727864</v>
      </c>
      <c r="AG25" s="4">
        <f t="shared" si="4"/>
        <v>-935702</v>
      </c>
      <c r="AH25" s="4">
        <f t="shared" si="5"/>
        <v>-157528</v>
      </c>
      <c r="AI25" s="4">
        <f t="shared" si="3"/>
        <v>973497</v>
      </c>
    </row>
    <row r="26" spans="1:35" x14ac:dyDescent="0.25">
      <c r="A26" s="2"/>
      <c r="B26">
        <v>2018</v>
      </c>
      <c r="C26" s="4">
        <v>26797381</v>
      </c>
      <c r="D26" s="4">
        <v>23675954</v>
      </c>
      <c r="E26" s="4">
        <v>13014369</v>
      </c>
      <c r="F26" s="4">
        <v>7737857</v>
      </c>
      <c r="G26" s="4">
        <v>5276512</v>
      </c>
      <c r="H26" s="4">
        <v>0</v>
      </c>
      <c r="I26" s="4">
        <v>838015</v>
      </c>
      <c r="J26" s="4">
        <v>2315</v>
      </c>
      <c r="K26" s="4">
        <v>0</v>
      </c>
      <c r="L26" s="4">
        <v>25957051</v>
      </c>
      <c r="M26" s="4">
        <v>5434364</v>
      </c>
      <c r="N26" s="4">
        <v>146117</v>
      </c>
      <c r="O26" s="4">
        <v>14318385</v>
      </c>
      <c r="P26" s="4">
        <v>0</v>
      </c>
      <c r="Q26" s="4">
        <v>0</v>
      </c>
      <c r="R26" s="4">
        <v>38036</v>
      </c>
      <c r="S26" s="4">
        <v>0</v>
      </c>
      <c r="T26" s="4">
        <v>11054558</v>
      </c>
      <c r="U26" s="4">
        <v>195323</v>
      </c>
      <c r="V26" s="4"/>
      <c r="W26" s="4">
        <v>3323149</v>
      </c>
      <c r="Y26" s="4">
        <v>2000000</v>
      </c>
      <c r="Z26" s="4">
        <v>5323149</v>
      </c>
      <c r="AA26" s="4">
        <v>831237</v>
      </c>
      <c r="AB26" s="4">
        <v>0</v>
      </c>
      <c r="AC26" s="4">
        <v>25831857</v>
      </c>
      <c r="AD26" s="4">
        <v>0</v>
      </c>
      <c r="AE26" s="4">
        <f t="shared" si="1"/>
        <v>26663094</v>
      </c>
      <c r="AF26" s="4">
        <v>23472967</v>
      </c>
      <c r="AG26" s="4">
        <f t="shared" si="4"/>
        <v>-46637</v>
      </c>
      <c r="AH26" s="4">
        <f t="shared" si="5"/>
        <v>134287</v>
      </c>
      <c r="AI26" s="4">
        <f t="shared" si="3"/>
        <v>202987</v>
      </c>
    </row>
    <row r="29" spans="1:35" ht="2.1" customHeight="1" x14ac:dyDescent="0.25"/>
    <row r="30" spans="1:35" hidden="1" x14ac:dyDescent="0.25"/>
    <row r="31" spans="1:35" hidden="1" x14ac:dyDescent="0.25"/>
  </sheetData>
  <mergeCells count="7">
    <mergeCell ref="AG1:AI1"/>
    <mergeCell ref="C1:V1"/>
    <mergeCell ref="W1:AF1"/>
    <mergeCell ref="A22:A26"/>
    <mergeCell ref="A15:A20"/>
    <mergeCell ref="A9:A13"/>
    <mergeCell ref="A3:A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e6ce6-d30b-43cf-814c-6cef50e710d1" xsi:nil="true"/>
    <lcf76f155ced4ddcb4097134ff3c332f xmlns="440a9b33-a0bf-48ac-b42f-365eec3826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0E33C04918D840AE203C4FFEEDB0FF" ma:contentTypeVersion="17" ma:contentTypeDescription="Create a new document." ma:contentTypeScope="" ma:versionID="1dfede332c11d6acfe2ebe64496c4c90">
  <xsd:schema xmlns:xsd="http://www.w3.org/2001/XMLSchema" xmlns:xs="http://www.w3.org/2001/XMLSchema" xmlns:p="http://schemas.microsoft.com/office/2006/metadata/properties" xmlns:ns2="440a9b33-a0bf-48ac-b42f-365eec3826cf" xmlns:ns3="ac9e6ce6-d30b-43cf-814c-6cef50e710d1" targetNamespace="http://schemas.microsoft.com/office/2006/metadata/properties" ma:root="true" ma:fieldsID="5b36e62eccd937bb06e3d81998056e71" ns2:_="" ns3:_="">
    <xsd:import namespace="440a9b33-a0bf-48ac-b42f-365eec3826cf"/>
    <xsd:import namespace="ac9e6ce6-d30b-43cf-814c-6cef50e71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9b33-a0bf-48ac-b42f-365eec3826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ac8b7a6-0f73-49bb-bdcf-0c628f8017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e6ce6-d30b-43cf-814c-6cef50e710d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6852fbc-1326-4c73-b4fb-747c5c9525ad}" ma:internalName="TaxCatchAll" ma:showField="CatchAllData" ma:web="ac9e6ce6-d30b-43cf-814c-6cef50e71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A432CC-8A9C-46B6-8977-E01CD90655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2C262-F04A-4EEA-9235-94727A1BEC7A}">
  <ds:schemaRefs>
    <ds:schemaRef ds:uri="http://schemas.microsoft.com/office/2006/metadata/properties"/>
    <ds:schemaRef ds:uri="http://schemas.microsoft.com/office/infopath/2007/PartnerControls"/>
    <ds:schemaRef ds:uri="ac9e6ce6-d30b-43cf-814c-6cef50e710d1"/>
    <ds:schemaRef ds:uri="440a9b33-a0bf-48ac-b42f-365eec3826cf"/>
  </ds:schemaRefs>
</ds:datastoreItem>
</file>

<file path=customXml/itemProps3.xml><?xml version="1.0" encoding="utf-8"?>
<ds:datastoreItem xmlns:ds="http://schemas.openxmlformats.org/officeDocument/2006/customXml" ds:itemID="{ADA6E635-DFDA-4A93-B1DE-D60F9BB3A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a9b33-a0bf-48ac-b42f-365eec3826cf"/>
    <ds:schemaRef ds:uri="ac9e6ce6-d30b-43cf-814c-6cef50e71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 Spicka</cp:lastModifiedBy>
  <cp:revision/>
  <dcterms:created xsi:type="dcterms:W3CDTF">2024-04-11T21:09:05Z</dcterms:created>
  <dcterms:modified xsi:type="dcterms:W3CDTF">2024-05-01T22:39:22Z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0x010100140E33C04918D840AE203C4FFEEDB0FF</vt:lpwstr>
  </property>
  <property fmtid="{D5CDD505-2E9C-101B-9397-08002B2CF9AE}" pid="3" name="MediaServiceImageTags">
    <vt:lpwstr/>
  </property>
</Properties>
</file>